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8800" windowHeight="11580"/>
  </bookViews>
  <sheets>
    <sheet name="Лист1" sheetId="2" r:id="rId1"/>
    <sheet name="Лист2" sheetId="3" r:id="rId2"/>
    <sheet name="Лист 4" sheetId="1" r:id="rId3"/>
    <sheet name="Лист3" sheetId="4" r:id="rId4"/>
  </sheets>
  <definedNames>
    <definedName name="_xlnm._FilterDatabase" localSheetId="0" hidden="1">Лист1!$A$6:$I$44</definedName>
    <definedName name="Z_10B69522_62AE_4313_859A_9E4F497E803C_.wvu.Cols" localSheetId="2" hidden="1">'Лист 4'!$A:$B,'Лист 4'!$F:$F</definedName>
    <definedName name="Z_10B69522_62AE_4313_859A_9E4F497E803C_.wvu.Cols" localSheetId="0" hidden="1">Лист1!#REF!,Лист1!#REF!,Лист1!#REF!</definedName>
    <definedName name="Z_10B69522_62AE_4313_859A_9E4F497E803C_.wvu.PrintArea" localSheetId="2" hidden="1">'Лист 4'!#REF!</definedName>
    <definedName name="Z_10B69522_62AE_4313_859A_9E4F497E803C_.wvu.PrintTitles" localSheetId="2" hidden="1">'Лист 4'!#REF!</definedName>
    <definedName name="Z_10B69522_62AE_4313_859A_9E4F497E803C_.wvu.PrintTitles" localSheetId="0" hidden="1">Лист1!$4:$6</definedName>
    <definedName name="Z_10B69522_62AE_4313_859A_9E4F497E803C_.wvu.Rows" localSheetId="0" hidden="1">Лист1!#REF!,Лист1!#REF!,Лист1!#REF!,Лист1!#REF!</definedName>
    <definedName name="Z_57AE9EF3_159F_4A21_894B_40BD7C6B5197_.wvu.Cols" localSheetId="2" hidden="1">'Лист 4'!$A:$B,'Лист 4'!$F:$F</definedName>
    <definedName name="Z_57AE9EF3_159F_4A21_894B_40BD7C6B5197_.wvu.FilterData" localSheetId="0" hidden="1">Лист1!$A$6:$I$44</definedName>
    <definedName name="Z_57AE9EF3_159F_4A21_894B_40BD7C6B5197_.wvu.PrintArea" localSheetId="0" hidden="1">Лист1!$A$1:$I$44</definedName>
    <definedName name="Z_57AE9EF3_159F_4A21_894B_40BD7C6B5197_.wvu.PrintTitles" localSheetId="0" hidden="1">Лист1!$4:$6</definedName>
    <definedName name="Z_59B1F92E_3080_4B3C_AB43_7CBA0A8FFB6D_.wvu.Cols" localSheetId="2" hidden="1">'Лист 4'!$A:$B,'Лист 4'!$F:$F</definedName>
    <definedName name="Z_59B1F92E_3080_4B3C_AB43_7CBA0A8FFB6D_.wvu.Cols" localSheetId="0" hidden="1">Лист1!#REF!,Лист1!#REF!</definedName>
    <definedName name="Z_59B1F92E_3080_4B3C_AB43_7CBA0A8FFB6D_.wvu.PrintArea" localSheetId="2" hidden="1">'Лист 4'!#REF!</definedName>
    <definedName name="Z_59B1F92E_3080_4B3C_AB43_7CBA0A8FFB6D_.wvu.PrintArea" localSheetId="0" hidden="1">Лист1!$A$1:$I$44</definedName>
    <definedName name="Z_59B1F92E_3080_4B3C_AB43_7CBA0A8FFB6D_.wvu.PrintTitles" localSheetId="2" hidden="1">'Лист 4'!#REF!</definedName>
    <definedName name="Z_59B1F92E_3080_4B3C_AB43_7CBA0A8FFB6D_.wvu.PrintTitles" localSheetId="0" hidden="1">Лист1!$4:$6</definedName>
    <definedName name="Z_99CFF59A_C432_416C_91A4_085DDF9379C9_.wvu.Cols" localSheetId="2" hidden="1">'Лист 4'!$A:$B,'Лист 4'!$F:$F</definedName>
    <definedName name="Z_99CFF59A_C432_416C_91A4_085DDF9379C9_.wvu.FilterData" localSheetId="0" hidden="1">Лист1!$A$6:$I$44</definedName>
    <definedName name="Z_99CFF59A_C432_416C_91A4_085DDF9379C9_.wvu.PrintArea" localSheetId="0" hidden="1">Лист1!$A$1:$I$44</definedName>
    <definedName name="Z_99CFF59A_C432_416C_91A4_085DDF9379C9_.wvu.PrintTitles" localSheetId="0" hidden="1">Лист1!$4:$6</definedName>
    <definedName name="Z_F80C7A43_0E98_4591_BB3C_2013B7804A08_.wvu.Cols" localSheetId="2" hidden="1">'Лист 4'!$A:$B,'Лист 4'!$F:$F</definedName>
    <definedName name="Z_F80C7A43_0E98_4591_BB3C_2013B7804A08_.wvu.Cols" localSheetId="0" hidden="1">Лист1!#REF!,Лист1!#REF!</definedName>
    <definedName name="Z_F80C7A43_0E98_4591_BB3C_2013B7804A08_.wvu.FilterData" localSheetId="0" hidden="1">Лист1!$A$6:$I$44</definedName>
    <definedName name="Z_F80C7A43_0E98_4591_BB3C_2013B7804A08_.wvu.PrintArea" localSheetId="0" hidden="1">Лист1!$A$1:$I$44</definedName>
    <definedName name="Z_F80C7A43_0E98_4591_BB3C_2013B7804A08_.wvu.PrintTitles" localSheetId="0" hidden="1">Лист1!$4:$6</definedName>
    <definedName name="_xlnm.Print_Titles" localSheetId="2">'Лист 4'!#REF!</definedName>
    <definedName name="_xlnm.Print_Titles" localSheetId="0">Лист1!$4:$6</definedName>
    <definedName name="_xlnm.Print_Area" localSheetId="2">'Лист 4'!#REF!</definedName>
    <definedName name="_xlnm.Print_Area" localSheetId="0">Лист1!$A$1:$I$44</definedName>
  </definedNames>
  <calcPr calcId="145621"/>
  <customWorkbookViews>
    <customWorkbookView name="Korel - Личное представление" guid="{57AE9EF3-159F-4A21-894B-40BD7C6B5197}" mergeInterval="0" personalView="1" maximized="1" windowWidth="1916" windowHeight="835" activeSheetId="2"/>
    <customWorkbookView name="Татьяна  - Личное представление" guid="{F80C7A43-0E98-4591-BB3C-2013B7804A08}" mergeInterval="0" personalView="1" maximized="1" windowWidth="1916" windowHeight="815" activeSheetId="2"/>
    <customWorkbookView name="Бурнашова Елена Борисовна - Личное представление" guid="{10B69522-62AE-4313-859A-9E4F497E803C}" mergeInterval="0" personalView="1" maximized="1" windowWidth="1916" windowHeight="855" activeSheetId="2"/>
    <customWorkbookView name="Величко Наталья Владимировна - Личное представление" guid="{59B1F92E-3080-4B3C-AB43-7CBA0A8FFB6D}" mergeInterval="0" personalView="1" maximized="1" windowWidth="1916" windowHeight="695" activeSheetId="2"/>
    <customWorkbookView name="Butikova - Личное представление" guid="{99CFF59A-C432-416C-91A4-085DDF9379C9}" mergeInterval="0" personalView="1" maximized="1" windowWidth="1916" windowHeight="835" activeSheetId="2" showComments="commIndAndComment"/>
  </customWorkbookViews>
</workbook>
</file>

<file path=xl/calcChain.xml><?xml version="1.0" encoding="utf-8"?>
<calcChain xmlns="http://schemas.openxmlformats.org/spreadsheetml/2006/main">
  <c r="E28" i="2" l="1"/>
  <c r="E36" i="2" l="1"/>
  <c r="F36" i="2"/>
  <c r="G36" i="2"/>
  <c r="H36" i="2"/>
  <c r="I36" i="2"/>
  <c r="D36" i="2"/>
  <c r="I28" i="2"/>
  <c r="H28" i="2"/>
  <c r="G28" i="2"/>
  <c r="F28" i="2"/>
  <c r="D28" i="2"/>
  <c r="I26" i="2"/>
  <c r="H26" i="2"/>
  <c r="G26" i="2"/>
  <c r="F26" i="2"/>
  <c r="E26" i="2"/>
  <c r="D26" i="2"/>
  <c r="I24" i="2"/>
  <c r="H24" i="2"/>
  <c r="G24" i="2"/>
  <c r="F24" i="2"/>
  <c r="E24" i="2"/>
  <c r="D24" i="2"/>
  <c r="E22" i="2"/>
  <c r="F22" i="2"/>
  <c r="G22" i="2"/>
  <c r="H22" i="2"/>
  <c r="I22" i="2"/>
  <c r="D22" i="2"/>
  <c r="E9" i="2" l="1"/>
  <c r="F9" i="2"/>
  <c r="G9" i="2"/>
  <c r="H9" i="2"/>
  <c r="I9" i="2"/>
  <c r="D9" i="2"/>
  <c r="E40" i="2" l="1"/>
  <c r="F40" i="2"/>
  <c r="G40" i="2"/>
  <c r="H40" i="2"/>
  <c r="I40" i="2"/>
  <c r="D40" i="2"/>
  <c r="E19" i="2" l="1"/>
  <c r="F19" i="2"/>
  <c r="G19" i="2"/>
  <c r="H19" i="2"/>
  <c r="I19" i="2"/>
  <c r="D19" i="2"/>
  <c r="E17" i="2" l="1"/>
  <c r="F17" i="2"/>
  <c r="G17" i="2"/>
  <c r="H17" i="2"/>
  <c r="I17" i="2"/>
  <c r="D17" i="2"/>
  <c r="E13" i="2"/>
  <c r="F13" i="2"/>
  <c r="G13" i="2"/>
  <c r="H13" i="2"/>
  <c r="I13" i="2"/>
  <c r="D13" i="2"/>
  <c r="D8" i="2" s="1"/>
  <c r="G8" i="2" l="1"/>
  <c r="F8" i="2"/>
  <c r="I8" i="2"/>
  <c r="E8" i="2"/>
  <c r="H8" i="2"/>
  <c r="E33" i="2" l="1"/>
  <c r="E32" i="2" s="1"/>
  <c r="F33" i="2"/>
  <c r="F32" i="2" s="1"/>
  <c r="G33" i="2"/>
  <c r="G32" i="2" s="1"/>
  <c r="H33" i="2"/>
  <c r="H32" i="2" s="1"/>
  <c r="I33" i="2"/>
  <c r="I32" i="2" s="1"/>
  <c r="D33" i="2"/>
  <c r="D32" i="2" s="1"/>
  <c r="D31" i="2" l="1"/>
  <c r="D7" i="2" s="1"/>
  <c r="F31" i="2"/>
  <c r="F7" i="2" s="1"/>
  <c r="G31" i="2"/>
  <c r="G7" i="2" s="1"/>
  <c r="E31" i="2"/>
  <c r="E7" i="2" s="1"/>
  <c r="H31" i="2"/>
  <c r="H7" i="2" s="1"/>
  <c r="I31" i="2"/>
  <c r="I7" i="2" s="1"/>
</calcChain>
</file>

<file path=xl/sharedStrings.xml><?xml version="1.0" encoding="utf-8"?>
<sst xmlns="http://schemas.openxmlformats.org/spreadsheetml/2006/main" count="121" uniqueCount="88">
  <si>
    <t>Классификация доходов бюджетов</t>
  </si>
  <si>
    <t>код</t>
  </si>
  <si>
    <t>наименование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</si>
  <si>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</si>
  <si>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</si>
  <si>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</si>
  <si>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</si>
  <si>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</si>
  <si>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</si>
  <si>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</si>
  <si>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</si>
  <si>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</si>
  <si>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</si>
  <si>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</si>
  <si>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</si>
  <si>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Федеральная налоговая служба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</si>
  <si>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</si>
  <si>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</si>
  <si>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</si>
  <si>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000 2 00 00000 00 0000 000</t>
  </si>
  <si>
    <t>000 2 02 00000 00 0000 000</t>
  </si>
  <si>
    <t>000 2 02 30000 00 0000 151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</si>
  <si>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</si>
  <si>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</si>
  <si>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000 2 02 40000 00 0000 151</t>
  </si>
  <si>
    <t>ДОХОДЫ всего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</si>
  <si>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</si>
  <si>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</si>
  <si>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182 1 06 06043 10 0000 110</t>
  </si>
  <si>
    <t>182 1 06 06033 10 0000 110</t>
  </si>
  <si>
    <t xml:space="preserve">Земельный налог с организацией, обладающих земельным участком, расположенным в границах сельских поселений </t>
  </si>
  <si>
    <t>925 1 08 04020 01 1000 110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</si>
  <si>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нотариальных действий </t>
  </si>
  <si>
    <t>Администрация сельского поселения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</si>
  <si>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</si>
  <si>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000 2 02 10000 00 0000 151</t>
  </si>
  <si>
    <t>992 2 02 15001 10 0000 151</t>
  </si>
  <si>
    <t>925 1 11 09045 10 0000 120</t>
  </si>
  <si>
    <t>Финуправление администрации МР "Койгородский"</t>
  </si>
  <si>
    <t>992 2 02 15002 10 0000 151</t>
  </si>
  <si>
    <t>Дотации бюджетам поселений на выравнивание уровня бюджетной обеспеченности</t>
  </si>
  <si>
    <t xml:space="preserve">Дотации бюджетам поселений на поддержку мер по обеспечению сбалансированности бюджетов
</t>
  </si>
  <si>
    <t>925 2 02 30024 10 0000 151</t>
  </si>
  <si>
    <t>Субвенции бюджетам МР на осуществление гос. полномочий РК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</si>
  <si>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 xml:space="preserve">Администрация сельского поселения
</t>
  </si>
  <si>
    <t>925 2 02 35118 10 0000 151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</si>
  <si>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</si>
  <si>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</si>
  <si>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925 2 02 49999 10 0000 151</t>
  </si>
  <si>
    <t xml:space="preserve">Администрация сельского поселения </t>
  </si>
  <si>
    <t>182 1 06 01030 10 1000 110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</si>
  <si>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</si>
  <si>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</si>
  <si>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</si>
  <si>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</si>
  <si>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Наименование главного администратора доходов бюджета муниципального образования сельского поселения "Подзь"</t>
  </si>
  <si>
    <t>Прогноз доходов бюджета МО СП "Подзь"</t>
  </si>
  <si>
    <t>000 1 13 00000 00 0000 000</t>
  </si>
  <si>
    <t>Доходы от оказания платных услуг (работ) и коипенсации затрат государства</t>
  </si>
  <si>
    <t>Прочие доходы от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</si>
  <si>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</si>
  <si>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</si>
  <si>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925 1 13 02995 10 0000 130</t>
  </si>
  <si>
    <t>925 1 14 02053 10 0000 410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</si>
  <si>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</si>
  <si>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</si>
  <si>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санцкии, возмещение ущерба</t>
  </si>
  <si>
    <t>925 1 16 90050 10 0000 140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</si>
  <si>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</si>
  <si>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</si>
  <si>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 xml:space="preserve">Прочие неналоговые доходы </t>
  </si>
  <si>
    <t>Прочие неналоговые доходы бюджетов поселений</t>
  </si>
  <si>
    <t>925 1 17 05050 10 0000 180</t>
  </si>
  <si>
    <t>925 2 02 35930 10 0000 151</t>
  </si>
  <si>
    <t xml:space="preserve">Субвенция бюджетам поселений на государственную регистрацию актов гражд. состояния </t>
  </si>
  <si>
    <t>925 1 11 05035 10 0000 120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</si>
  <si>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</si>
  <si>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Реестр источников доходов бюджета МО СП "Подзь" на 2019 год и плановый период 2020 и 2021 годов</t>
  </si>
  <si>
    <t>Прогноз доходов бюджета МО СП "Подзь" на 2018г. (текущий финансовый год)</t>
  </si>
  <si>
    <t>Кассовые поступления в текущем финансовом году (по состоянию на "01" ноября 2018г.</t>
  </si>
  <si>
    <t>Оценка исполнения 2018г. (текущий финансовый год)</t>
  </si>
  <si>
    <t>на 2019г. (очередной финансовый год)</t>
  </si>
  <si>
    <t>на 2020г. (первый год планового периода)</t>
  </si>
  <si>
    <t>на 2021г. (второй год планового периода)</t>
  </si>
  <si>
    <t>925 2 07 05030 10 0000 180</t>
  </si>
  <si>
    <t>Прочие безвозмездные поступления в бюджеты сельских поселений</t>
  </si>
  <si>
    <t>925 1 17 01050 10 0000 180</t>
  </si>
  <si>
    <t>Невыясненные поступления, зачисляемые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</si>
</sst>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5" fontId="3" fillId="3" borderId="1" xfId="0" applyNumberFormat="1" applyFont="1" applyFill="1" applyBorder="1"/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165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3" fillId="0" borderId="3" xfId="0" applyNumberFormat="1" applyFont="1" applyFill="1" applyBorder="1"/>
    <xf numFmtId="0" fontId="4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5" fontId="3" fillId="0" borderId="0" xfId="0" applyNumberFormat="1" applyFont="1" applyFill="1" applyBorder="1"/>
    <xf numFmtId="165" fontId="1" fillId="0" borderId="2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9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14AB7F-6C6D-42B4-93A3-13C68E51B378}" diskRevisions="1" revisionId="5086" version="22">
  <header guid="{2B14AB7F-6C6D-42B4-93A3-13C68E51B378}" dateTime="2018-11-21T10:02:40" maxSheetId="5" userName="Korel" r:id="rId139">
    <sheetIdMap count="4">
      <sheetId val="2"/>
      <sheetId val="3"/>
      <sheetId val="1"/>
      <sheetId val="4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AE9EF3-159F-4A21-894B-40BD7C6B5197}" action="delete"/>
  <rdn rId="0" localSheetId="2" customView="1" name="Z_57AE9EF3_159F_4A21_894B_40BD7C6B5197_.wvu.PrintArea" hidden="1" oldHidden="1">
    <formula>Лист1!$A$1:$I$44</formula>
    <oldFormula>Лист1!$A$1:$I$44</oldFormula>
  </rdn>
  <rdn rId="0" localSheetId="2" customView="1" name="Z_57AE9EF3_159F_4A21_894B_40BD7C6B5197_.wvu.PrintTitles" hidden="1" oldHidden="1">
    <formula>Лист1!$4:$6</formula>
    <oldFormula>Лист1!$4:$6</oldFormula>
  </rdn>
  <rdn rId="0" localSheetId="2" customView="1" name="Z_57AE9EF3_159F_4A21_894B_40BD7C6B5197_.wvu.FilterData" hidden="1" oldHidden="1">
    <formula>Лист1!$A$6:$I$44</formula>
    <oldFormula>Лист1!$A$6:$I$44</oldFormula>
  </rdn>
  <rdn rId="0" localSheetId="1" customView="1" name="Z_57AE9EF3_159F_4A21_894B_40BD7C6B5197_.wvu.Cols" hidden="1" oldHidden="1">
    <formula>'Лист 4'!$A:$B,'Лист 4'!$F:$F</formula>
    <oldFormula>'Лист 4'!$A:$B,'Лист 4'!$F:$F</oldFormula>
  </rdn>
  <rcv guid="{57AE9EF3-159F-4A21-894B-40BD7C6B519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90" zoomScaleNormal="90" workbookViewId="0">
      <pane ySplit="5" topLeftCell="A6" activePane="bottomLeft" state="frozen"/>
      <selection pane="bottomLeft" activeCell="D39" sqref="D39"/>
    </sheetView>
  </sheetViews>
  <sheetFormatPr defaultRowHeight="12.75" x14ac:dyDescent="0.2"/>
  <cols>
    <col min="1" max="1" width="24.28515625" style="1" customWidth="1"/>
    <col min="2" max="2" width="56.42578125" style="1" customWidth="1"/>
    <col min="3" max="3" width="40.140625" style="1" customWidth="1"/>
    <col min="4" max="4" width="14.7109375" style="1" customWidth="1"/>
    <col min="5" max="5" width="15.28515625" style="10" customWidth="1"/>
    <col min="6" max="6" width="12.7109375" style="1" customWidth="1"/>
    <col min="7" max="7" width="14.42578125" style="1" customWidth="1"/>
    <col min="8" max="8" width="14.5703125" style="1" customWidth="1"/>
    <col min="9" max="9" width="13.5703125" style="1" customWidth="1"/>
    <col min="10" max="16384" width="9.140625" style="1"/>
  </cols>
  <sheetData>
    <row r="1" spans="1:9" x14ac:dyDescent="0.2">
      <c r="G1" s="57"/>
      <c r="H1" s="57"/>
      <c r="I1" s="57"/>
    </row>
    <row r="2" spans="1:9" ht="18.75" x14ac:dyDescent="0.3">
      <c r="A2" s="58" t="s">
        <v>77</v>
      </c>
      <c r="B2" s="58"/>
      <c r="C2" s="58"/>
      <c r="D2" s="58"/>
      <c r="E2" s="58"/>
      <c r="F2" s="58"/>
      <c r="G2" s="58"/>
      <c r="H2" s="58"/>
      <c r="I2" s="58"/>
    </row>
    <row r="4" spans="1:9" ht="101.25" customHeight="1" x14ac:dyDescent="0.2">
      <c r="A4" s="59" t="s">
        <v>0</v>
      </c>
      <c r="B4" s="59"/>
      <c r="C4" s="59" t="s">
        <v>55</v>
      </c>
      <c r="D4" s="8" t="s">
        <v>78</v>
      </c>
      <c r="E4" s="11" t="s">
        <v>79</v>
      </c>
      <c r="F4" s="8" t="s">
        <v>80</v>
      </c>
      <c r="G4" s="59" t="s">
        <v>56</v>
      </c>
      <c r="H4" s="59"/>
      <c r="I4" s="59"/>
    </row>
    <row r="5" spans="1:9" ht="51" x14ac:dyDescent="0.2">
      <c r="A5" s="8" t="s">
        <v>1</v>
      </c>
      <c r="B5" s="8" t="s">
        <v>2</v>
      </c>
      <c r="C5" s="59"/>
      <c r="D5" s="8"/>
      <c r="E5" s="12"/>
      <c r="F5" s="2"/>
      <c r="G5" s="8" t="s">
        <v>81</v>
      </c>
      <c r="H5" s="8" t="s">
        <v>82</v>
      </c>
      <c r="I5" s="8" t="s">
        <v>83</v>
      </c>
    </row>
    <row r="6" spans="1:9" x14ac:dyDescent="0.2">
      <c r="A6" s="8">
        <v>1</v>
      </c>
      <c r="B6" s="8">
        <v>2</v>
      </c>
      <c r="C6" s="8">
        <v>3</v>
      </c>
      <c r="D6" s="8">
        <v>4</v>
      </c>
      <c r="E6" s="11">
        <v>5</v>
      </c>
      <c r="F6" s="8">
        <v>6</v>
      </c>
      <c r="G6" s="8">
        <v>7</v>
      </c>
      <c r="H6" s="8">
        <v>8</v>
      </c>
      <c r="I6" s="8">
        <v>9</v>
      </c>
    </row>
    <row r="7" spans="1:9" s="29" customFormat="1" ht="19.5" customHeight="1" x14ac:dyDescent="0.2">
      <c r="A7" s="3"/>
      <c r="B7" s="4" t="s">
        <v>25</v>
      </c>
      <c r="C7" s="3"/>
      <c r="D7" s="5">
        <f t="shared" ref="D7:I7" si="0">D8+D31</f>
        <v>6610.7</v>
      </c>
      <c r="E7" s="5">
        <f t="shared" si="0"/>
        <v>5039.4000000000005</v>
      </c>
      <c r="F7" s="5">
        <f t="shared" si="0"/>
        <v>6623</v>
      </c>
      <c r="G7" s="5">
        <f t="shared" si="0"/>
        <v>4462.3999999999996</v>
      </c>
      <c r="H7" s="5">
        <f t="shared" si="0"/>
        <v>3927.4000000000005</v>
      </c>
      <c r="I7" s="5">
        <f t="shared" si="0"/>
        <v>3982.8</v>
      </c>
    </row>
    <row r="8" spans="1:9" x14ac:dyDescent="0.2">
      <c r="A8" s="39" t="s">
        <v>4</v>
      </c>
      <c r="B8" s="40" t="s">
        <v>3</v>
      </c>
      <c r="C8" s="41"/>
      <c r="D8" s="42">
        <f>D9+D13+D17+D19+D22+D24+D26+D28</f>
        <v>686.6</v>
      </c>
      <c r="E8" s="42">
        <f t="shared" ref="E8:I8" si="1">E9+E13+E17+E19+E22+E24+E26+E28</f>
        <v>498.1</v>
      </c>
      <c r="F8" s="42">
        <f t="shared" si="1"/>
        <v>698.90000000000009</v>
      </c>
      <c r="G8" s="42">
        <f t="shared" si="1"/>
        <v>684.7</v>
      </c>
      <c r="H8" s="42">
        <f t="shared" si="1"/>
        <v>701.7</v>
      </c>
      <c r="I8" s="42">
        <f t="shared" si="1"/>
        <v>707.9</v>
      </c>
    </row>
    <row r="9" spans="1:9" x14ac:dyDescent="0.2">
      <c r="A9" s="43" t="s">
        <v>6</v>
      </c>
      <c r="B9" s="44" t="s">
        <v>5</v>
      </c>
      <c r="C9" s="47" t="s">
        <v>15</v>
      </c>
      <c r="D9" s="45">
        <f>SUM(D10:D12)</f>
        <v>191.79999999999998</v>
      </c>
      <c r="E9" s="45">
        <f t="shared" ref="E9:I9" si="2">SUM(E10:E12)</f>
        <v>158.80000000000001</v>
      </c>
      <c r="F9" s="45">
        <f t="shared" si="2"/>
        <v>194.20000000000002</v>
      </c>
      <c r="G9" s="45">
        <f t="shared" si="2"/>
        <v>199.7</v>
      </c>
      <c r="H9" s="45">
        <f t="shared" si="2"/>
        <v>205.7</v>
      </c>
      <c r="I9" s="45">
        <f t="shared" si="2"/>
        <v>211.9</v>
      </c>
    </row>
    <row r="10" spans="1:9" ht="61.5" customHeight="1" x14ac:dyDescent="0.2">
      <c r="A10" s="22" t="s">
        <v>8</v>
      </c>
      <c r="B10" s="23" t="s">
        <v>7</v>
      </c>
      <c r="C10" s="19" t="s">
        <v>15</v>
      </c>
      <c r="D10" s="18">
        <v>166.6</v>
      </c>
      <c r="E10" s="20">
        <v>128.4</v>
      </c>
      <c r="F10" s="21">
        <v>163.80000000000001</v>
      </c>
      <c r="G10" s="21">
        <v>199.7</v>
      </c>
      <c r="H10" s="21">
        <v>205.7</v>
      </c>
      <c r="I10" s="21">
        <v>211.9</v>
      </c>
    </row>
    <row r="11" spans="1:9" ht="88.5" customHeight="1" x14ac:dyDescent="0.2">
      <c r="A11" s="22" t="s">
        <v>53</v>
      </c>
      <c r="B11" s="23" t="s">
        <v>54</v>
      </c>
      <c r="C11" s="19" t="s">
        <v>15</v>
      </c>
      <c r="D11" s="18">
        <v>22.6</v>
      </c>
      <c r="E11" s="20">
        <v>26.3</v>
      </c>
      <c r="F11" s="21">
        <v>26.3</v>
      </c>
      <c r="G11" s="21">
        <v>0</v>
      </c>
      <c r="H11" s="21">
        <v>0</v>
      </c>
      <c r="I11" s="21">
        <v>0</v>
      </c>
    </row>
    <row r="12" spans="1:9" ht="38.25" x14ac:dyDescent="0.2">
      <c r="A12" s="22" t="s">
        <v>51</v>
      </c>
      <c r="B12" s="23" t="s">
        <v>52</v>
      </c>
      <c r="C12" s="19" t="s">
        <v>15</v>
      </c>
      <c r="D12" s="18">
        <v>2.6</v>
      </c>
      <c r="E12" s="20">
        <v>4.0999999999999996</v>
      </c>
      <c r="F12" s="21">
        <v>4.0999999999999996</v>
      </c>
      <c r="G12" s="21">
        <v>0</v>
      </c>
      <c r="H12" s="21">
        <v>0</v>
      </c>
      <c r="I12" s="21">
        <v>0</v>
      </c>
    </row>
    <row r="13" spans="1:9" x14ac:dyDescent="0.2">
      <c r="A13" s="43" t="s">
        <v>10</v>
      </c>
      <c r="B13" s="44" t="s">
        <v>9</v>
      </c>
      <c r="C13" s="47" t="s">
        <v>15</v>
      </c>
      <c r="D13" s="45">
        <f>SUM(D14:D16)</f>
        <v>155.1</v>
      </c>
      <c r="E13" s="45">
        <f t="shared" ref="E13:I13" si="3">SUM(E14:E16)</f>
        <v>66.400000000000006</v>
      </c>
      <c r="F13" s="45">
        <f t="shared" si="3"/>
        <v>165</v>
      </c>
      <c r="G13" s="45">
        <f t="shared" si="3"/>
        <v>187</v>
      </c>
      <c r="H13" s="45">
        <f t="shared" si="3"/>
        <v>213</v>
      </c>
      <c r="I13" s="45">
        <f t="shared" si="3"/>
        <v>213</v>
      </c>
    </row>
    <row r="14" spans="1:9" ht="38.25" x14ac:dyDescent="0.2">
      <c r="A14" s="22" t="s">
        <v>50</v>
      </c>
      <c r="B14" s="24" t="s">
        <v>27</v>
      </c>
      <c r="C14" s="19" t="s">
        <v>15</v>
      </c>
      <c r="D14" s="25">
        <v>109</v>
      </c>
      <c r="E14" s="26">
        <v>32.6</v>
      </c>
      <c r="F14" s="25">
        <v>109</v>
      </c>
      <c r="G14" s="25">
        <v>131</v>
      </c>
      <c r="H14" s="25">
        <v>157</v>
      </c>
      <c r="I14" s="25">
        <v>157</v>
      </c>
    </row>
    <row r="15" spans="1:9" ht="25.5" x14ac:dyDescent="0.2">
      <c r="A15" s="22" t="s">
        <v>28</v>
      </c>
      <c r="B15" s="24" t="s">
        <v>26</v>
      </c>
      <c r="C15" s="19" t="s">
        <v>15</v>
      </c>
      <c r="D15" s="21">
        <v>15.1</v>
      </c>
      <c r="E15" s="20">
        <v>15.1</v>
      </c>
      <c r="F15" s="21">
        <v>40.200000000000003</v>
      </c>
      <c r="G15" s="21">
        <v>42</v>
      </c>
      <c r="H15" s="21">
        <v>42</v>
      </c>
      <c r="I15" s="21">
        <v>42</v>
      </c>
    </row>
    <row r="16" spans="1:9" ht="25.5" x14ac:dyDescent="0.2">
      <c r="A16" s="22" t="s">
        <v>29</v>
      </c>
      <c r="B16" s="24" t="s">
        <v>30</v>
      </c>
      <c r="C16" s="19" t="s">
        <v>15</v>
      </c>
      <c r="D16" s="21">
        <v>31</v>
      </c>
      <c r="E16" s="20">
        <v>18.7</v>
      </c>
      <c r="F16" s="21">
        <v>15.8</v>
      </c>
      <c r="G16" s="21">
        <v>14</v>
      </c>
      <c r="H16" s="21">
        <v>14</v>
      </c>
      <c r="I16" s="21">
        <v>14</v>
      </c>
    </row>
    <row r="17" spans="1:9" x14ac:dyDescent="0.2">
      <c r="A17" s="43" t="s">
        <v>12</v>
      </c>
      <c r="B17" s="44" t="s">
        <v>11</v>
      </c>
      <c r="C17" s="46" t="s">
        <v>33</v>
      </c>
      <c r="D17" s="45">
        <f>D18</f>
        <v>15</v>
      </c>
      <c r="E17" s="45">
        <f t="shared" ref="E17:I17" si="4">E18</f>
        <v>12.1</v>
      </c>
      <c r="F17" s="45">
        <f t="shared" si="4"/>
        <v>15</v>
      </c>
      <c r="G17" s="45">
        <f t="shared" si="4"/>
        <v>15</v>
      </c>
      <c r="H17" s="45">
        <f t="shared" si="4"/>
        <v>15</v>
      </c>
      <c r="I17" s="45">
        <f t="shared" si="4"/>
        <v>15</v>
      </c>
    </row>
    <row r="18" spans="1:9" ht="51" x14ac:dyDescent="0.2">
      <c r="A18" s="6" t="s">
        <v>31</v>
      </c>
      <c r="B18" s="6" t="s">
        <v>32</v>
      </c>
      <c r="C18" s="52" t="s">
        <v>33</v>
      </c>
      <c r="D18" s="25">
        <v>15</v>
      </c>
      <c r="E18" s="26">
        <v>12.1</v>
      </c>
      <c r="F18" s="25">
        <v>15</v>
      </c>
      <c r="G18" s="25">
        <v>15</v>
      </c>
      <c r="H18" s="25">
        <v>15</v>
      </c>
      <c r="I18" s="25">
        <v>15</v>
      </c>
    </row>
    <row r="19" spans="1:9" ht="25.5" x14ac:dyDescent="0.2">
      <c r="A19" s="43" t="s">
        <v>14</v>
      </c>
      <c r="B19" s="44" t="s">
        <v>13</v>
      </c>
      <c r="C19" s="46" t="s">
        <v>33</v>
      </c>
      <c r="D19" s="45">
        <f>D21+D20</f>
        <v>248</v>
      </c>
      <c r="E19" s="45">
        <f t="shared" ref="E19:I19" si="5">E21+E20</f>
        <v>211.2</v>
      </c>
      <c r="F19" s="45">
        <f t="shared" si="5"/>
        <v>248</v>
      </c>
      <c r="G19" s="45">
        <f t="shared" si="5"/>
        <v>251</v>
      </c>
      <c r="H19" s="45">
        <f t="shared" si="5"/>
        <v>251</v>
      </c>
      <c r="I19" s="45">
        <f t="shared" si="5"/>
        <v>251</v>
      </c>
    </row>
    <row r="20" spans="1:9" ht="51" x14ac:dyDescent="0.2">
      <c r="A20" s="22" t="s">
        <v>75</v>
      </c>
      <c r="B20" s="51" t="s">
        <v>76</v>
      </c>
      <c r="C20" s="53" t="s">
        <v>33</v>
      </c>
      <c r="D20" s="20">
        <v>123.4</v>
      </c>
      <c r="E20" s="20">
        <v>101.5</v>
      </c>
      <c r="F20" s="20">
        <v>123.4</v>
      </c>
      <c r="G20" s="20">
        <v>126</v>
      </c>
      <c r="H20" s="20">
        <v>126</v>
      </c>
      <c r="I20" s="20">
        <v>126</v>
      </c>
    </row>
    <row r="21" spans="1:9" ht="51.75" customHeight="1" x14ac:dyDescent="0.2">
      <c r="A21" s="22" t="s">
        <v>37</v>
      </c>
      <c r="B21" s="24" t="s">
        <v>34</v>
      </c>
      <c r="C21" s="53" t="s">
        <v>33</v>
      </c>
      <c r="D21" s="27">
        <v>124.6</v>
      </c>
      <c r="E21" s="28">
        <v>109.7</v>
      </c>
      <c r="F21" s="27">
        <v>124.6</v>
      </c>
      <c r="G21" s="27">
        <v>125</v>
      </c>
      <c r="H21" s="27">
        <v>125</v>
      </c>
      <c r="I21" s="27">
        <v>125</v>
      </c>
    </row>
    <row r="22" spans="1:9" ht="25.5" x14ac:dyDescent="0.2">
      <c r="A22" s="43" t="s">
        <v>57</v>
      </c>
      <c r="B22" s="44" t="s">
        <v>58</v>
      </c>
      <c r="C22" s="46" t="s">
        <v>33</v>
      </c>
      <c r="D22" s="45">
        <f>D23</f>
        <v>75.2</v>
      </c>
      <c r="E22" s="45">
        <f t="shared" ref="E22:I22" si="6">E23</f>
        <v>49.6</v>
      </c>
      <c r="F22" s="45">
        <f t="shared" si="6"/>
        <v>75.2</v>
      </c>
      <c r="G22" s="45">
        <f t="shared" si="6"/>
        <v>30</v>
      </c>
      <c r="H22" s="45">
        <f t="shared" si="6"/>
        <v>15</v>
      </c>
      <c r="I22" s="45">
        <f t="shared" si="6"/>
        <v>15</v>
      </c>
    </row>
    <row r="23" spans="1:9" ht="25.5" x14ac:dyDescent="0.2">
      <c r="A23" s="22" t="s">
        <v>62</v>
      </c>
      <c r="B23" s="24" t="s">
        <v>59</v>
      </c>
      <c r="C23" s="53" t="s">
        <v>33</v>
      </c>
      <c r="D23" s="27">
        <v>75.2</v>
      </c>
      <c r="E23" s="28">
        <v>49.6</v>
      </c>
      <c r="F23" s="27">
        <v>75.2</v>
      </c>
      <c r="G23" s="27">
        <v>30</v>
      </c>
      <c r="H23" s="27">
        <v>15</v>
      </c>
      <c r="I23" s="27">
        <v>15</v>
      </c>
    </row>
    <row r="24" spans="1:9" x14ac:dyDescent="0.2">
      <c r="A24" s="43" t="s">
        <v>60</v>
      </c>
      <c r="B24" s="44" t="s">
        <v>61</v>
      </c>
      <c r="C24" s="46" t="s">
        <v>33</v>
      </c>
      <c r="D24" s="45">
        <f>D25</f>
        <v>0</v>
      </c>
      <c r="E24" s="45">
        <f t="shared" ref="E24" si="7">E25</f>
        <v>0</v>
      </c>
      <c r="F24" s="45">
        <f t="shared" ref="F24" si="8">F25</f>
        <v>0</v>
      </c>
      <c r="G24" s="45">
        <f t="shared" ref="G24" si="9">G25</f>
        <v>0</v>
      </c>
      <c r="H24" s="45">
        <f t="shared" ref="H24" si="10">H25</f>
        <v>0</v>
      </c>
      <c r="I24" s="45">
        <f t="shared" ref="I24" si="11">I25</f>
        <v>0</v>
      </c>
    </row>
    <row r="25" spans="1:9" ht="76.5" x14ac:dyDescent="0.2">
      <c r="A25" s="22" t="s">
        <v>63</v>
      </c>
      <c r="B25" s="24" t="s">
        <v>64</v>
      </c>
      <c r="C25" s="53" t="s">
        <v>33</v>
      </c>
      <c r="D25" s="27">
        <v>0</v>
      </c>
      <c r="E25" s="28"/>
      <c r="F25" s="27">
        <v>0</v>
      </c>
      <c r="G25" s="27">
        <v>0</v>
      </c>
      <c r="H25" s="27">
        <v>0</v>
      </c>
      <c r="I25" s="27">
        <v>0</v>
      </c>
    </row>
    <row r="26" spans="1:9" x14ac:dyDescent="0.2">
      <c r="A26" s="43" t="s">
        <v>65</v>
      </c>
      <c r="B26" s="44" t="s">
        <v>66</v>
      </c>
      <c r="C26" s="46" t="s">
        <v>33</v>
      </c>
      <c r="D26" s="45">
        <f>D27</f>
        <v>0</v>
      </c>
      <c r="E26" s="45">
        <f t="shared" ref="E26" si="12">E27</f>
        <v>0</v>
      </c>
      <c r="F26" s="45">
        <f t="shared" ref="F26" si="13">F27</f>
        <v>0</v>
      </c>
      <c r="G26" s="45">
        <f t="shared" ref="G26" si="14">G27</f>
        <v>0</v>
      </c>
      <c r="H26" s="45">
        <f t="shared" ref="H26" si="15">H27</f>
        <v>0</v>
      </c>
      <c r="I26" s="45">
        <f t="shared" ref="I26" si="16">I27</f>
        <v>0</v>
      </c>
    </row>
    <row r="27" spans="1:9" ht="25.5" x14ac:dyDescent="0.2">
      <c r="A27" s="22" t="s">
        <v>67</v>
      </c>
      <c r="B27" s="24" t="s">
        <v>68</v>
      </c>
      <c r="C27" s="53" t="s">
        <v>33</v>
      </c>
      <c r="D27" s="27"/>
      <c r="E27" s="28">
        <v>0</v>
      </c>
      <c r="F27" s="27"/>
      <c r="G27" s="27">
        <v>0</v>
      </c>
      <c r="H27" s="27">
        <v>0</v>
      </c>
      <c r="I27" s="27">
        <v>0</v>
      </c>
    </row>
    <row r="28" spans="1:9" x14ac:dyDescent="0.2">
      <c r="A28" s="43" t="s">
        <v>69</v>
      </c>
      <c r="B28" s="44" t="s">
        <v>70</v>
      </c>
      <c r="C28" s="46" t="s">
        <v>33</v>
      </c>
      <c r="D28" s="45">
        <f>D30</f>
        <v>1.5</v>
      </c>
      <c r="E28" s="45">
        <f>E29+E30</f>
        <v>0</v>
      </c>
      <c r="F28" s="45">
        <f t="shared" ref="F28" si="17">F30</f>
        <v>1.5</v>
      </c>
      <c r="G28" s="45">
        <f t="shared" ref="G28" si="18">G30</f>
        <v>2</v>
      </c>
      <c r="H28" s="45">
        <f t="shared" ref="H28" si="19">H30</f>
        <v>2</v>
      </c>
      <c r="I28" s="45">
        <f t="shared" ref="I28" si="20">I30</f>
        <v>2</v>
      </c>
    </row>
    <row r="29" spans="1:9" ht="25.5" x14ac:dyDescent="0.2">
      <c r="A29" s="22" t="s">
        <v>86</v>
      </c>
      <c r="B29" s="24" t="s">
        <v>87</v>
      </c>
      <c r="C29" s="53" t="s">
        <v>33</v>
      </c>
      <c r="D29" s="56"/>
      <c r="E29" s="28">
        <v>-0.5</v>
      </c>
      <c r="F29" s="56"/>
      <c r="G29" s="56"/>
      <c r="H29" s="56"/>
      <c r="I29" s="56"/>
    </row>
    <row r="30" spans="1:9" x14ac:dyDescent="0.2">
      <c r="A30" s="22" t="s">
        <v>72</v>
      </c>
      <c r="B30" s="24" t="s">
        <v>71</v>
      </c>
      <c r="C30" s="53" t="s">
        <v>33</v>
      </c>
      <c r="D30" s="27">
        <v>1.5</v>
      </c>
      <c r="E30" s="28">
        <v>0.5</v>
      </c>
      <c r="F30" s="27">
        <v>1.5</v>
      </c>
      <c r="G30" s="27">
        <v>2</v>
      </c>
      <c r="H30" s="27">
        <v>2</v>
      </c>
      <c r="I30" s="27">
        <v>2</v>
      </c>
    </row>
    <row r="31" spans="1:9" x14ac:dyDescent="0.2">
      <c r="A31" s="35" t="s">
        <v>19</v>
      </c>
      <c r="B31" s="36" t="s">
        <v>16</v>
      </c>
      <c r="C31" s="37"/>
      <c r="D31" s="38">
        <f>D32</f>
        <v>5924.0999999999995</v>
      </c>
      <c r="E31" s="38">
        <f t="shared" ref="E31:I31" si="21">E32</f>
        <v>4541.3</v>
      </c>
      <c r="F31" s="38">
        <f t="shared" si="21"/>
        <v>5924.0999999999995</v>
      </c>
      <c r="G31" s="38">
        <f t="shared" si="21"/>
        <v>3777.7</v>
      </c>
      <c r="H31" s="38">
        <f t="shared" si="21"/>
        <v>3225.7000000000003</v>
      </c>
      <c r="I31" s="38">
        <f t="shared" si="21"/>
        <v>3274.9</v>
      </c>
    </row>
    <row r="32" spans="1:9" ht="25.5" x14ac:dyDescent="0.2">
      <c r="A32" s="9" t="s">
        <v>20</v>
      </c>
      <c r="B32" s="17" t="s">
        <v>17</v>
      </c>
      <c r="C32" s="17"/>
      <c r="D32" s="13">
        <f>D33+D36+D40</f>
        <v>5924.0999999999995</v>
      </c>
      <c r="E32" s="13">
        <f t="shared" ref="E32:I32" si="22">E33+E36+E40</f>
        <v>4541.3</v>
      </c>
      <c r="F32" s="13">
        <f t="shared" si="22"/>
        <v>5924.0999999999995</v>
      </c>
      <c r="G32" s="13">
        <f t="shared" si="22"/>
        <v>3777.7</v>
      </c>
      <c r="H32" s="13">
        <f t="shared" si="22"/>
        <v>3225.7000000000003</v>
      </c>
      <c r="I32" s="13">
        <f t="shared" si="22"/>
        <v>3274.9</v>
      </c>
    </row>
    <row r="33" spans="1:10" ht="25.5" x14ac:dyDescent="0.2">
      <c r="A33" s="30" t="s">
        <v>35</v>
      </c>
      <c r="B33" s="31" t="s">
        <v>18</v>
      </c>
      <c r="C33" s="50" t="s">
        <v>38</v>
      </c>
      <c r="D33" s="32">
        <f>D34+D35</f>
        <v>5142.3999999999996</v>
      </c>
      <c r="E33" s="32">
        <f t="shared" ref="E33:I33" si="23">E34+E35</f>
        <v>3779.5</v>
      </c>
      <c r="F33" s="32">
        <f t="shared" si="23"/>
        <v>5142.3999999999996</v>
      </c>
      <c r="G33" s="32">
        <f t="shared" si="23"/>
        <v>3486.3999999999996</v>
      </c>
      <c r="H33" s="32">
        <f t="shared" si="23"/>
        <v>2993.7000000000003</v>
      </c>
      <c r="I33" s="32">
        <f t="shared" si="23"/>
        <v>3042.9</v>
      </c>
    </row>
    <row r="34" spans="1:10" ht="25.5" x14ac:dyDescent="0.2">
      <c r="A34" s="33" t="s">
        <v>36</v>
      </c>
      <c r="B34" s="16" t="s">
        <v>40</v>
      </c>
      <c r="C34" s="48" t="s">
        <v>38</v>
      </c>
      <c r="D34" s="15">
        <v>1855.4</v>
      </c>
      <c r="E34" s="15">
        <v>1546.2</v>
      </c>
      <c r="F34" s="15">
        <v>1855.4</v>
      </c>
      <c r="G34" s="15">
        <v>2354.6999999999998</v>
      </c>
      <c r="H34" s="15">
        <v>2643.4</v>
      </c>
      <c r="I34" s="15">
        <v>2610.8000000000002</v>
      </c>
    </row>
    <row r="35" spans="1:10" ht="29.25" customHeight="1" x14ac:dyDescent="0.2">
      <c r="A35" s="33" t="s">
        <v>39</v>
      </c>
      <c r="B35" s="16" t="s">
        <v>41</v>
      </c>
      <c r="C35" s="48" t="s">
        <v>38</v>
      </c>
      <c r="D35" s="15">
        <v>3287</v>
      </c>
      <c r="E35" s="15">
        <v>2233.3000000000002</v>
      </c>
      <c r="F35" s="15">
        <v>3287</v>
      </c>
      <c r="G35" s="15">
        <v>1131.7</v>
      </c>
      <c r="H35" s="15">
        <v>350.3</v>
      </c>
      <c r="I35" s="15">
        <v>432.1</v>
      </c>
    </row>
    <row r="36" spans="1:10" ht="25.5" x14ac:dyDescent="0.2">
      <c r="A36" s="30" t="s">
        <v>21</v>
      </c>
      <c r="B36" s="31" t="s">
        <v>22</v>
      </c>
      <c r="C36" s="50" t="s">
        <v>33</v>
      </c>
      <c r="D36" s="32">
        <f>SUM(D37:D39)</f>
        <v>239.70000000000002</v>
      </c>
      <c r="E36" s="32">
        <f t="shared" ref="E36:I36" si="24">SUM(E37:E39)</f>
        <v>219.8</v>
      </c>
      <c r="F36" s="32">
        <f t="shared" si="24"/>
        <v>239.70000000000002</v>
      </c>
      <c r="G36" s="32">
        <f t="shared" si="24"/>
        <v>231.29999999999998</v>
      </c>
      <c r="H36" s="32">
        <f t="shared" si="24"/>
        <v>231.99999999999997</v>
      </c>
      <c r="I36" s="32">
        <f t="shared" si="24"/>
        <v>231.99999999999997</v>
      </c>
    </row>
    <row r="37" spans="1:10" ht="51" x14ac:dyDescent="0.2">
      <c r="A37" s="33" t="s">
        <v>42</v>
      </c>
      <c r="B37" s="16" t="s">
        <v>43</v>
      </c>
      <c r="C37" s="48" t="s">
        <v>44</v>
      </c>
      <c r="D37" s="15">
        <v>26.4</v>
      </c>
      <c r="E37" s="15">
        <v>23.4</v>
      </c>
      <c r="F37" s="15">
        <v>26.4</v>
      </c>
      <c r="G37" s="15">
        <v>17.7</v>
      </c>
      <c r="H37" s="15">
        <v>18.100000000000001</v>
      </c>
      <c r="I37" s="15">
        <v>18.100000000000001</v>
      </c>
    </row>
    <row r="38" spans="1:10" ht="38.25" x14ac:dyDescent="0.2">
      <c r="A38" s="33" t="s">
        <v>45</v>
      </c>
      <c r="B38" s="16" t="s">
        <v>46</v>
      </c>
      <c r="C38" s="48" t="s">
        <v>44</v>
      </c>
      <c r="D38" s="15">
        <v>200.5</v>
      </c>
      <c r="E38" s="15">
        <v>183.6</v>
      </c>
      <c r="F38" s="15">
        <v>200.5</v>
      </c>
      <c r="G38" s="15">
        <v>201.2</v>
      </c>
      <c r="H38" s="15">
        <v>201.2</v>
      </c>
      <c r="I38" s="15">
        <v>201.2</v>
      </c>
    </row>
    <row r="39" spans="1:10" ht="25.5" x14ac:dyDescent="0.2">
      <c r="A39" s="33" t="s">
        <v>73</v>
      </c>
      <c r="B39" s="16" t="s">
        <v>74</v>
      </c>
      <c r="C39" s="48" t="s">
        <v>44</v>
      </c>
      <c r="D39" s="15">
        <v>12.8</v>
      </c>
      <c r="E39" s="15">
        <v>12.8</v>
      </c>
      <c r="F39" s="15">
        <v>12.8</v>
      </c>
      <c r="G39" s="15">
        <v>12.4</v>
      </c>
      <c r="H39" s="15">
        <v>12.7</v>
      </c>
      <c r="I39" s="15">
        <v>12.7</v>
      </c>
    </row>
    <row r="40" spans="1:10" x14ac:dyDescent="0.2">
      <c r="A40" s="30" t="s">
        <v>24</v>
      </c>
      <c r="B40" s="31" t="s">
        <v>23</v>
      </c>
      <c r="C40" s="50" t="s">
        <v>33</v>
      </c>
      <c r="D40" s="34">
        <f t="shared" ref="D40:I40" si="25">SUM(D41:D44)</f>
        <v>542</v>
      </c>
      <c r="E40" s="34">
        <f t="shared" si="25"/>
        <v>542</v>
      </c>
      <c r="F40" s="34">
        <f t="shared" si="25"/>
        <v>542</v>
      </c>
      <c r="G40" s="34">
        <f t="shared" si="25"/>
        <v>60</v>
      </c>
      <c r="H40" s="34">
        <f t="shared" si="25"/>
        <v>0</v>
      </c>
      <c r="I40" s="34">
        <f t="shared" si="25"/>
        <v>0</v>
      </c>
      <c r="J40" s="49"/>
    </row>
    <row r="41" spans="1:10" ht="25.5" x14ac:dyDescent="0.2">
      <c r="A41" s="33" t="s">
        <v>48</v>
      </c>
      <c r="B41" s="16" t="s">
        <v>47</v>
      </c>
      <c r="C41" s="48" t="s">
        <v>49</v>
      </c>
      <c r="D41" s="15">
        <v>537</v>
      </c>
      <c r="E41" s="15">
        <v>537</v>
      </c>
      <c r="F41" s="15">
        <v>537</v>
      </c>
      <c r="G41" s="15"/>
      <c r="H41" s="15"/>
      <c r="I41" s="55"/>
      <c r="J41" s="54"/>
    </row>
    <row r="42" spans="1:10" ht="25.5" x14ac:dyDescent="0.2">
      <c r="A42" s="33" t="s">
        <v>48</v>
      </c>
      <c r="B42" s="16" t="s">
        <v>47</v>
      </c>
      <c r="C42" s="48" t="s">
        <v>49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55">
        <v>0</v>
      </c>
      <c r="J42" s="54"/>
    </row>
    <row r="43" spans="1:10" ht="26.25" customHeight="1" x14ac:dyDescent="0.2">
      <c r="A43" s="7" t="s">
        <v>48</v>
      </c>
      <c r="B43" s="16" t="s">
        <v>47</v>
      </c>
      <c r="C43" s="48" t="s">
        <v>49</v>
      </c>
      <c r="D43" s="14">
        <v>0</v>
      </c>
      <c r="E43" s="14">
        <v>0</v>
      </c>
      <c r="F43" s="14">
        <v>0</v>
      </c>
      <c r="G43" s="14">
        <v>60</v>
      </c>
      <c r="H43" s="14">
        <v>0</v>
      </c>
      <c r="I43" s="14">
        <v>0</v>
      </c>
      <c r="J43" s="54"/>
    </row>
    <row r="44" spans="1:10" ht="25.5" x14ac:dyDescent="0.2">
      <c r="A44" s="7" t="s">
        <v>84</v>
      </c>
      <c r="B44" s="16" t="s">
        <v>85</v>
      </c>
      <c r="C44" s="48" t="s">
        <v>49</v>
      </c>
      <c r="D44" s="14">
        <v>5</v>
      </c>
      <c r="E44" s="14">
        <v>5</v>
      </c>
      <c r="F44" s="14">
        <v>5</v>
      </c>
      <c r="G44" s="14"/>
      <c r="H44" s="14">
        <v>0</v>
      </c>
      <c r="I44" s="14">
        <v>0</v>
      </c>
    </row>
  </sheetData>
  <autoFilter ref="A6:I44"/>
  <customSheetViews>
    <customSheetView guid="{57AE9EF3-159F-4A21-894B-40BD7C6B5197}" scale="90" showPageBreaks="1" printArea="1" showAutoFilter="1">
      <pane ySplit="5" topLeftCell="A6" activePane="bottomLeft" state="frozen"/>
      <selection pane="bottomLeft" activeCell="D39" sqref="D39"/>
      <pageMargins left="0.19685039370078741" right="0.23622047244094491" top="0.78740157480314965" bottom="0.23622047244094491" header="0.31496062992125984" footer="0.31496062992125984"/>
      <pageSetup paperSize="9" scale="67" fitToHeight="0" orientation="landscape" r:id="rId1"/>
      <headerFooter differentFirst="1">
        <oddFooter>&amp;R&amp;P</oddFooter>
      </headerFooter>
      <autoFilter ref="A6:I44"/>
    </customSheetView>
    <customSheetView guid="{F80C7A43-0E98-4591-BB3C-2013B7804A08}" scale="90" showPageBreaks="1" printArea="1" showAutoFilter="1" hiddenColumns="1" topLeftCell="C1">
      <pane ySplit="5" topLeftCell="A21" activePane="bottomLeft" state="frozen"/>
      <selection pane="bottomLeft" activeCell="C26" sqref="A26:XFD26"/>
      <pageMargins left="0.19685039370078741" right="0.23622047244094491" top="0.78740157480314965" bottom="0.23622047244094491" header="0.31496062992125984" footer="0.31496062992125984"/>
      <pageSetup paperSize="9" scale="67" fitToHeight="0" orientation="landscape" r:id="rId2"/>
      <headerFooter differentFirst="1">
        <oddFooter>&amp;R&amp;P</oddFooter>
      </headerFooter>
      <autoFilter ref="A6:R212"/>
    </customSheetView>
    <customSheetView guid="{10B69522-62AE-4313-859A-9E4F497E803C}" scale="90" showPageBreaks="1" fitToPage="1" hiddenRows="1" hiddenColumns="1" topLeftCell="C271">
      <selection activeCell="D273" sqref="D273"/>
      <pageMargins left="0.39" right="0.23622047244094491" top="0.53" bottom="0.23622047244094491" header="0.31496062992125984" footer="0.31496062992125984"/>
      <pageSetup paperSize="9" scale="68" fitToHeight="0" orientation="landscape" r:id="rId3"/>
    </customSheetView>
    <customSheetView guid="{59B1F92E-3080-4B3C-AB43-7CBA0A8FFB6D}" scale="90" showPageBreaks="1" printArea="1" hiddenColumns="1" topLeftCell="C1">
      <selection activeCell="H7" sqref="H7"/>
      <pageMargins left="0.19685039370078741" right="0.23622047244094491" top="0.78740157480314965" bottom="0.23622047244094491" header="0.31496062992125984" footer="0.31496062992125984"/>
      <pageSetup paperSize="9" scale="67" fitToHeight="0" orientation="landscape" r:id="rId4"/>
      <headerFooter differentFirst="1">
        <oddFooter>&amp;R&amp;P</oddFooter>
      </headerFooter>
    </customSheetView>
    <customSheetView guid="{99CFF59A-C432-416C-91A4-085DDF9379C9}" scale="90" showPageBreaks="1" printArea="1" showAutoFilter="1">
      <pane ySplit="5" topLeftCell="A6" activePane="bottomLeft" state="frozen"/>
      <selection pane="bottomLeft" activeCell="H34" sqref="H34"/>
      <pageMargins left="0.19685039370078741" right="0.23622047244094491" top="0.78740157480314965" bottom="0.23622047244094491" header="0.31496062992125984" footer="0.31496062992125984"/>
      <pageSetup paperSize="9" scale="67" fitToHeight="0" orientation="landscape" r:id="rId5"/>
      <headerFooter differentFirst="1">
        <oddFooter>&amp;R&amp;P</oddFooter>
      </headerFooter>
      <autoFilter ref="A6:I42"/>
    </customSheetView>
  </customSheetViews>
  <mergeCells count="5">
    <mergeCell ref="G1:I1"/>
    <mergeCell ref="A2:I2"/>
    <mergeCell ref="A4:B4"/>
    <mergeCell ref="C4:C5"/>
    <mergeCell ref="G4:I4"/>
  </mergeCells>
  <pageMargins left="0.19685039370078741" right="0.23622047244094491" top="0.78740157480314965" bottom="0.23622047244094491" header="0.31496062992125984" footer="0.31496062992125984"/>
  <pageSetup paperSize="9" scale="67" fitToHeight="0" orientation="landscape" r:id="rId6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7AE9EF3-159F-4A21-894B-40BD7C6B5197}">
      <pageMargins left="0.7" right="0.7" top="0.75" bottom="0.75" header="0.3" footer="0.3"/>
    </customSheetView>
    <customSheetView guid="{F80C7A43-0E98-4591-BB3C-2013B7804A08}">
      <pageMargins left="0.7" right="0.7" top="0.75" bottom="0.75" header="0.3" footer="0.3"/>
    </customSheetView>
    <customSheetView guid="{10B69522-62AE-4313-859A-9E4F497E803C}">
      <pageMargins left="0.7" right="0.7" top="0.75" bottom="0.75" header="0.3" footer="0.3"/>
    </customSheetView>
    <customSheetView guid="{59B1F92E-3080-4B3C-AB43-7CBA0A8FFB6D}">
      <pageMargins left="0.7" right="0.7" top="0.75" bottom="0.75" header="0.3" footer="0.3"/>
    </customSheetView>
    <customSheetView guid="{99CFF59A-C432-416C-91A4-085DDF9379C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"/>
  <sheetViews>
    <sheetView topLeftCell="C1" zoomScale="90" zoomScaleNormal="90" workbookViewId="0">
      <selection activeCell="C175" sqref="C175"/>
    </sheetView>
  </sheetViews>
  <sheetFormatPr defaultRowHeight="12.75" x14ac:dyDescent="0.2"/>
  <cols>
    <col min="1" max="1" width="9.140625" style="1" hidden="1" customWidth="1"/>
    <col min="2" max="2" width="19.140625" style="1" hidden="1" customWidth="1"/>
    <col min="3" max="3" width="23.42578125" style="1" customWidth="1"/>
    <col min="4" max="4" width="35" style="1" customWidth="1"/>
    <col min="5" max="5" width="39.7109375" style="1" customWidth="1"/>
    <col min="6" max="6" width="9.140625" style="1" hidden="1" customWidth="1"/>
    <col min="7" max="7" width="13.7109375" style="1" customWidth="1"/>
    <col min="8" max="8" width="14.140625" style="1" customWidth="1"/>
    <col min="9" max="9" width="11.5703125" style="1" customWidth="1"/>
    <col min="10" max="10" width="14.42578125" style="1" customWidth="1"/>
    <col min="11" max="11" width="13.7109375" style="1" customWidth="1"/>
    <col min="12" max="12" width="12.28515625" style="1" customWidth="1"/>
    <col min="13" max="13" width="9.140625" style="1"/>
    <col min="14" max="14" width="11.140625" style="1" bestFit="1" customWidth="1"/>
    <col min="15" max="16384" width="9.140625" style="1"/>
  </cols>
  <sheetData/>
  <customSheetViews>
    <customSheetView guid="{57AE9EF3-159F-4A21-894B-40BD7C6B5197}" scale="90" fitToPage="1" hiddenColumns="1" topLeftCell="C1">
      <selection activeCell="C175" sqref="C175"/>
      <pageMargins left="0.19685039370078741" right="0.23622047244094491" top="0.78740157480314965" bottom="0.23622047244094491" header="0.31496062992125984" footer="0.31496062992125984"/>
      <pageSetup paperSize="9" fitToHeight="0" orientation="landscape" r:id="rId1"/>
    </customSheetView>
    <customSheetView guid="{F80C7A43-0E98-4591-BB3C-2013B7804A08}" scale="90" showPageBreaks="1" fitToPage="1" hiddenColumns="1" topLeftCell="C1">
      <selection activeCell="C175" sqref="C175"/>
      <pageMargins left="0.19685039370078741" right="0.23622047244094491" top="0.78740157480314965" bottom="0.23622047244094491" header="0.31496062992125984" footer="0.31496062992125984"/>
      <pageSetup paperSize="9" fitToHeight="0" orientation="landscape" r:id="rId2"/>
    </customSheetView>
    <customSheetView guid="{10B69522-62AE-4313-859A-9E4F497E803C}" scale="90" showPageBreaks="1" fitToPage="1" printArea="1" hiddenColumns="1" topLeftCell="C37">
      <selection activeCell="E31" sqref="E31"/>
      <pageMargins left="0.19685039370078741" right="0.23622047244094491" top="0.78740157480314965" bottom="0.23622047244094491" header="0.31496062992125984" footer="0.31496062992125984"/>
      <pageSetup paperSize="9" scale="80" fitToHeight="0" orientation="landscape" r:id="rId3"/>
    </customSheetView>
    <customSheetView guid="{59B1F92E-3080-4B3C-AB43-7CBA0A8FFB6D}" scale="90" showPageBreaks="1" fitToPage="1" printArea="1" hiddenColumns="1" topLeftCell="C1">
      <selection activeCell="D13" sqref="D13"/>
      <pageMargins left="0.19685039370078741" right="0.23622047244094491" top="0.78740157480314965" bottom="0.23622047244094491" header="0.31496062992125984" footer="0.31496062992125984"/>
      <pageSetup paperSize="9" scale="80" fitToHeight="0" orientation="landscape" r:id="rId4"/>
    </customSheetView>
    <customSheetView guid="{99CFF59A-C432-416C-91A4-085DDF9379C9}" scale="90" fitToPage="1" hiddenColumns="1" topLeftCell="C1">
      <selection activeCell="C175" sqref="C175"/>
      <pageMargins left="0.19685039370078741" right="0.23622047244094491" top="0.78740157480314965" bottom="0.23622047244094491" header="0.31496062992125984" footer="0.31496062992125984"/>
      <pageSetup paperSize="9" fitToHeight="0" orientation="landscape" r:id="rId5"/>
    </customSheetView>
  </customSheetViews>
  <pageMargins left="0.19685039370078741" right="0.23622047244094491" top="0.78740157480314965" bottom="0.23622047244094491" header="0.31496062992125984" footer="0.31496062992125984"/>
  <pageSetup paperSize="9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7AE9EF3-159F-4A21-894B-40BD7C6B5197}">
      <pageMargins left="0.7" right="0.7" top="0.75" bottom="0.75" header="0.3" footer="0.3"/>
    </customSheetView>
    <customSheetView guid="{F80C7A43-0E98-4591-BB3C-2013B7804A08}">
      <pageMargins left="0.7" right="0.7" top="0.75" bottom="0.75" header="0.3" footer="0.3"/>
    </customSheetView>
    <customSheetView guid="{10B69522-62AE-4313-859A-9E4F497E803C}">
      <pageMargins left="0.7" right="0.7" top="0.75" bottom="0.75" header="0.3" footer="0.3"/>
    </customSheetView>
    <customSheetView guid="{59B1F92E-3080-4B3C-AB43-7CBA0A8FFB6D}">
      <pageMargins left="0.7" right="0.7" top="0.75" bottom="0.75" header="0.3" footer="0.3"/>
    </customSheetView>
    <customSheetView guid="{99CFF59A-C432-416C-91A4-085DDF9379C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 4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Бельчицкая Разиля Накифовна</dc:creator>
  <cp:lastModifiedBy>Korel</cp:lastModifiedBy>
  <cp:lastPrinted>2017-11-20T09:56:46Z</cp:lastPrinted>
  <dcterms:created xsi:type="dcterms:W3CDTF">2017-08-25T12:37:32Z</dcterms:created>
  <dcterms:modified xsi:type="dcterms:W3CDTF">2018-11-21T06:02:40Z</dcterms:modified>
</cp:coreProperties>
</file>